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06\1 výzva\"/>
    </mc:Choice>
  </mc:AlternateContent>
  <xr:revisionPtr revIDLastSave="0" documentId="13_ncr:1_{55D3BA75-8FE9-4E0F-8652-83A7349E0D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Tonery!$B$2:$T$24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1" l="1"/>
  <c r="S16" i="1"/>
  <c r="R18" i="1"/>
  <c r="S11" i="1"/>
  <c r="R15" i="1"/>
  <c r="R21" i="1"/>
  <c r="O12" i="1"/>
  <c r="O13" i="1"/>
  <c r="O14" i="1"/>
  <c r="O15" i="1"/>
  <c r="O16" i="1"/>
  <c r="O17" i="1"/>
  <c r="O18" i="1"/>
  <c r="O19" i="1"/>
  <c r="O20" i="1"/>
  <c r="O21" i="1"/>
  <c r="R13" i="1"/>
  <c r="S13" i="1"/>
  <c r="R14" i="1"/>
  <c r="S14" i="1"/>
  <c r="R17" i="1"/>
  <c r="S17" i="1"/>
  <c r="R19" i="1"/>
  <c r="S19" i="1"/>
  <c r="R20" i="1"/>
  <c r="S20" i="1"/>
  <c r="H12" i="1"/>
  <c r="H13" i="1"/>
  <c r="H14" i="1"/>
  <c r="H15" i="1"/>
  <c r="H16" i="1"/>
  <c r="H17" i="1"/>
  <c r="H18" i="1"/>
  <c r="H19" i="1"/>
  <c r="H20" i="1"/>
  <c r="H21" i="1"/>
  <c r="O11" i="1"/>
  <c r="R11" i="1"/>
  <c r="H11" i="1"/>
  <c r="O10" i="1"/>
  <c r="R10" i="1"/>
  <c r="S10" i="1"/>
  <c r="H10" i="1"/>
  <c r="R9" i="1"/>
  <c r="S9" i="1"/>
  <c r="O9" i="1"/>
  <c r="H9" i="1"/>
  <c r="R16" i="1" l="1"/>
  <c r="S21" i="1"/>
  <c r="S18" i="1"/>
  <c r="S15" i="1"/>
  <c r="S12" i="1"/>
  <c r="H7" i="1"/>
  <c r="H8" i="1"/>
  <c r="S8" i="1" l="1"/>
  <c r="R8" i="1"/>
  <c r="O8" i="1"/>
  <c r="O7" i="1" l="1"/>
  <c r="P24" i="1" s="1"/>
  <c r="S7" i="1" l="1"/>
  <c r="R7" i="1"/>
  <c r="Q24" i="1" s="1"/>
</calcChain>
</file>

<file path=xl/sharedStrings.xml><?xml version="1.0" encoding="utf-8"?>
<sst xmlns="http://schemas.openxmlformats.org/spreadsheetml/2006/main" count="100" uniqueCount="68">
  <si>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</si>
  <si>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</si>
  <si>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</si>
  <si>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</si>
  <si>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</si>
  <si>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</si>
  <si>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</si>
  <si>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</si>
  <si>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</si>
  <si>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</si>
  <si>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</si>
  <si>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</si>
  <si>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</si>
  <si>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>30125120-8 - Tonery pro fotokopírovací stroje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</si>
  <si>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</si>
  <si>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</si>
  <si>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</si>
  <si>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</si>
  <si>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</si>
  <si>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</si>
  <si>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</si>
  <si>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</si>
  <si>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</si>
  <si>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</si>
  <si>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</si>
  <si>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</si>
  <si>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</si>
  <si>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</si>
  <si>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color theme="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color theme="1"/>
        <rFont val="Calibri"/>
        <family val="2"/>
        <charset val="238"/>
        <scheme val="minor"/>
      </rPr>
      <t>: NÁZEV A ČÍSLO DOTAČNÍHO PROJEKTU</t>
    </r>
  </si>
  <si>
    <t>Samostatná faktura</t>
  </si>
  <si>
    <t>ks</t>
  </si>
  <si>
    <t>Odpadní nádobka pro tiskárnu Kyocera TASKalfa 6053ci</t>
  </si>
  <si>
    <t>ANO</t>
  </si>
  <si>
    <t>PEDAL 22-26896S</t>
  </si>
  <si>
    <t>NE</t>
  </si>
  <si>
    <t>Václava Vlková,
Tel.: 37763 1146,
E-mail: vlkovav@rek.zcu.cz</t>
  </si>
  <si>
    <t>Příloha č. 2 Kupní smlouvy - technická specifikace
Tonery (II.) 006 - 2023 (originální)</t>
  </si>
  <si>
    <t>Univerzitní 8,
301 00 Plzeň,
Rektorát - Ekonomický odbor,
místnost UR 221</t>
  </si>
  <si>
    <t>Pavlína Vavrejnová,
Tel.: 37763 1520, 
E-mail: pvavrejn@ps.zcu.cz</t>
  </si>
  <si>
    <t>Univerzitní 8,
31 00 Plzeň, 
Rektorát  - Podatelna,
místnost UR 107</t>
  </si>
  <si>
    <t>Hana Zavitkovská,
Tel.: 37763 6341,
E-mail: zavitkov@kpg.zcu.cz</t>
  </si>
  <si>
    <t>Chodské nám. 1, 
301 00 Plzeň,
Fakulta pedagogická - Katedra pedagogiky,
1. patro - místnost CH 206</t>
  </si>
  <si>
    <t>RNDr. Milan Kubásek,
Tel.: 732 676 359, 
E-mail: kubasek@kfy.zcu.cz</t>
  </si>
  <si>
    <t>Technická 8,
301 00 Plzeň,
Fakulta aplikovaných věd - Katedra fyziky,
místnost UN 204</t>
  </si>
  <si>
    <t>Mgr. Pavel Hulec,
Tel.: 721 625 840, 
E-mail: hulec@kap.zcu.cz</t>
  </si>
  <si>
    <t>Jungmannova 1,
301 00 Plzeň, 
Fakulta filozofická - Katedra politologie a mezinárodních vztahů,
místnost JJ 307</t>
  </si>
  <si>
    <r>
      <t xml:space="preserve">Toner do tiskárny HP Laser Jet Pro M404n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</si>
  <si>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10 000 stran.</t>
  </si>
  <si>
    <r>
      <t xml:space="preserve">Toner do tiskárny HP Color laser jet Pro MFP M281 fdw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</si>
  <si>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5 500 stran.</t>
  </si>
  <si>
    <t>Originální toner. Výtěžnost 4 800 stran.</t>
  </si>
  <si>
    <r>
      <t xml:space="preserve">Toner do laserové multifunkční tiskárny Xerox C315V_DNI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</si>
  <si>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laserové multifunkční tiskárny Xerox C315V_DNI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</si>
  <si>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laserové multifunkční tiskárny Xerox C315V_DNI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</si>
  <si>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kopírky UTAX 3505ci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</si>
  <si>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kopírky TASKalfa 4052ci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</si>
  <si>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kopírky UTAX 3505ci - </t>
    </r>
    <r>
      <rPr>
        <b/>
        <sz val="11"/>
        <color theme="1"/>
        <rFont val="Calibri"/>
        <family val="2"/>
        <charset val="238"/>
        <scheme val="minor"/>
      </rPr>
      <t>azurový (cyan)</t>
    </r>
  </si>
  <si>
    <r>
      <t xml:space="preserve">Toner do kopírky UTAX 3505ci - </t>
    </r>
    <r>
      <rPr>
        <b/>
        <sz val="11"/>
        <color theme="1"/>
        <rFont val="Calibri"/>
        <family val="2"/>
        <charset val="238"/>
        <scheme val="minor"/>
      </rPr>
      <t>purpurový (magenta)</t>
    </r>
  </si>
  <si>
    <r>
      <t xml:space="preserve">Toner do kopírky UTAX 3505ci - </t>
    </r>
    <r>
      <rPr>
        <b/>
        <sz val="11"/>
        <color theme="1"/>
        <rFont val="Calibri"/>
        <family val="2"/>
        <charset val="238"/>
        <scheme val="minor"/>
      </rPr>
      <t>žlutý (yellow)</t>
    </r>
  </si>
  <si>
    <t>Originální toner. Výtěžnost 25 000 stran.</t>
  </si>
  <si>
    <t>Originální toner. Výtěžnost 15 000 stran.</t>
  </si>
  <si>
    <t>Originální toner. Výtěžnost 30 000 stran.</t>
  </si>
  <si>
    <r>
      <t>Toner do tiskárny Kyocera TASKalfa 6053ci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</si>
  <si>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>Toner do tiskárny Kyocera TASKalfa 6053ci -</t>
    </r>
    <r>
      <rPr>
        <b/>
        <sz val="11"/>
        <color theme="1"/>
        <rFont val="Calibri"/>
        <family val="2"/>
        <charset val="238"/>
        <scheme val="minor"/>
      </rPr>
      <t xml:space="preserve"> cyan</t>
    </r>
  </si>
  <si>
    <r>
      <t xml:space="preserve">Toner do tiskárny Kyocera TASKalfa 6053ci - </t>
    </r>
    <r>
      <rPr>
        <b/>
        <sz val="11"/>
        <color theme="1"/>
        <rFont val="Calibri"/>
        <family val="2"/>
        <charset val="238"/>
        <scheme val="minor"/>
      </rPr>
      <t>magenta</t>
    </r>
  </si>
  <si>
    <r>
      <t xml:space="preserve">Toner do tiskárny Kyocera TASKalfa 6053ci - </t>
    </r>
    <r>
      <rPr>
        <b/>
        <sz val="11"/>
        <color theme="1"/>
        <rFont val="Calibri"/>
        <family val="2"/>
        <charset val="238"/>
        <scheme val="minor"/>
      </rPr>
      <t>yellow</t>
    </r>
  </si>
  <si>
    <t>Originální toner. Výtěžnost 20 000 stran.</t>
  </si>
  <si>
    <t>Odpadní nádobka na toner, originální, životnost 40 000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</si>
</sst>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7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6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top" wrapText="1"/>
    </xf>
    <xf numFmtId="0" fontId="14" fillId="0" borderId="0" xfId="0" applyFont="1" applyAlignment="1">
      <alignment horizontal="left" vertical="center" wrapText="1"/>
    </xf>
    <xf numFmtId="0" fontId="21" fillId="6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2" fillId="0" borderId="0" xfId="0" applyFont="1"/>
    <xf numFmtId="0" fontId="22" fillId="0" borderId="0" xfId="0" applyFont="1" applyAlignment="1">
      <alignment horizontal="center"/>
    </xf>
    <xf numFmtId="0" fontId="12" fillId="0" borderId="0" xfId="0" applyFont="1" applyAlignment="1">
      <alignment vertical="center"/>
    </xf>
    <xf numFmtId="0" fontId="18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3" fillId="0" borderId="0" xfId="0" applyFont="1" applyAlignment="1">
      <alignment horizontal="left" vertical="center" wrapText="1" inden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5" fillId="3" borderId="11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8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 wrapText="1"/>
    </xf>
    <xf numFmtId="0" fontId="18" fillId="3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20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23" xfId="0" applyFont="1" applyFill="1" applyBorder="1" applyAlignment="1">
      <alignment horizontal="left" vertical="center" wrapText="1" indent="1"/>
    </xf>
    <xf numFmtId="0" fontId="2" fillId="3" borderId="25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22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2" fillId="0" borderId="0" xfId="0" applyFont="1" applyAlignment="1">
      <alignment horizontal="left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164" fontId="15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5" fillId="5" borderId="17" xfId="0" applyFont="1" applyFill="1" applyBorder="1" applyAlignment="1" applyProtection="1">
      <alignment horizontal="left" vertical="center" wrapText="1" indent="1"/>
      <protection locked="0"/>
    </xf>
    <xf numFmtId="0" fontId="15" fillId="5" borderId="20" xfId="0" applyFont="1" applyFill="1" applyBorder="1" applyAlignment="1" applyProtection="1">
      <alignment horizontal="left" vertical="center" wrapText="1" indent="1"/>
      <protection locked="0"/>
    </xf>
    <xf numFmtId="0" fontId="15" fillId="5" borderId="14" xfId="0" applyFont="1" applyFill="1" applyBorder="1" applyAlignment="1" applyProtection="1">
      <alignment horizontal="left" vertical="center" wrapText="1" indent="1"/>
      <protection locked="0"/>
    </xf>
    <xf numFmtId="0" fontId="15" fillId="5" borderId="9" xfId="0" applyFont="1" applyFill="1" applyBorder="1" applyAlignment="1" applyProtection="1">
      <alignment horizontal="left" vertical="center" wrapText="1" indent="1"/>
      <protection locked="0"/>
    </xf>
    <xf numFmtId="0" fontId="15" fillId="5" borderId="12" xfId="0" applyFont="1" applyFill="1" applyBorder="1" applyAlignment="1" applyProtection="1">
      <alignment horizontal="left" vertical="center" wrapText="1" indent="1"/>
      <protection locked="0"/>
    </xf>
    <xf numFmtId="0" fontId="15" fillId="5" borderId="23" xfId="0" applyFont="1" applyFill="1" applyBorder="1" applyAlignment="1" applyProtection="1">
      <alignment horizontal="left" vertical="center" wrapText="1" indent="1"/>
      <protection locked="0"/>
    </xf>
    <xf numFmtId="0" fontId="15" fillId="5" borderId="25" xfId="0" applyFont="1" applyFill="1" applyBorder="1" applyAlignment="1" applyProtection="1">
      <alignment horizontal="left" vertical="center" wrapText="1" indent="1"/>
      <protection locked="0"/>
    </xf>
    <xf numFmtId="0" fontId="15" fillId="5" borderId="11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71"/>
  <sheetViews>
    <sheetView tabSelected="1" topLeftCell="D4" zoomScale="62" zoomScaleNormal="62" workbookViewId="0">
      <selection activeCell="N24" sqref="N23:N24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8" style="1" customWidth="1"/>
    <col min="4" max="4" width="11.7109375" style="2" customWidth="1"/>
    <col min="5" max="5" width="11.28515625" style="3" customWidth="1"/>
    <col min="6" max="6" width="66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3.5703125" customWidth="1"/>
    <col min="12" max="12" width="36" customWidth="1"/>
    <col min="13" max="13" width="34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142" t="s">
        <v>36</v>
      </c>
      <c r="C1" s="143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50" t="s">
        <v>0</v>
      </c>
      <c r="D3" s="12"/>
      <c r="E3" s="12"/>
      <c r="F3" s="12"/>
      <c r="G3" s="154"/>
      <c r="H3" s="154"/>
      <c r="I3" s="154"/>
      <c r="J3" s="154"/>
      <c r="K3" s="154"/>
      <c r="L3" s="154"/>
      <c r="M3" s="154"/>
      <c r="N3" s="154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17</v>
      </c>
      <c r="D6" s="22" t="s">
        <v>4</v>
      </c>
      <c r="E6" s="35" t="s">
        <v>18</v>
      </c>
      <c r="F6" s="35" t="s">
        <v>19</v>
      </c>
      <c r="G6" s="23" t="s">
        <v>5</v>
      </c>
      <c r="H6" s="35" t="s">
        <v>14</v>
      </c>
      <c r="I6" s="35" t="s">
        <v>20</v>
      </c>
      <c r="J6" s="35" t="s">
        <v>21</v>
      </c>
      <c r="K6" s="61" t="s">
        <v>28</v>
      </c>
      <c r="L6" s="40" t="s">
        <v>22</v>
      </c>
      <c r="M6" s="35" t="s">
        <v>25</v>
      </c>
      <c r="N6" s="35" t="s">
        <v>23</v>
      </c>
      <c r="O6" s="35" t="s">
        <v>24</v>
      </c>
      <c r="P6" s="22" t="s">
        <v>6</v>
      </c>
      <c r="Q6" s="24" t="s">
        <v>7</v>
      </c>
      <c r="R6" s="61" t="s">
        <v>8</v>
      </c>
      <c r="S6" s="61" t="s">
        <v>9</v>
      </c>
      <c r="T6" s="35" t="s">
        <v>26</v>
      </c>
      <c r="U6" s="35" t="s">
        <v>27</v>
      </c>
    </row>
    <row r="7" spans="2:21" ht="81.75" customHeight="1" thickTop="1" thickBot="1" x14ac:dyDescent="0.3">
      <c r="B7" s="62">
        <v>1</v>
      </c>
      <c r="C7" s="118" t="s">
        <v>46</v>
      </c>
      <c r="D7" s="63">
        <v>2</v>
      </c>
      <c r="E7" s="64" t="s">
        <v>30</v>
      </c>
      <c r="F7" s="118" t="s">
        <v>47</v>
      </c>
      <c r="G7" s="170"/>
      <c r="H7" s="65" t="str">
        <f t="shared" ref="H7:H21" si="0">IF(P7&gt;1999,"ANO","NE")</f>
        <v>ANO</v>
      </c>
      <c r="I7" s="66" t="s">
        <v>29</v>
      </c>
      <c r="J7" s="67" t="s">
        <v>34</v>
      </c>
      <c r="K7" s="68"/>
      <c r="L7" s="117" t="s">
        <v>35</v>
      </c>
      <c r="M7" s="117" t="s">
        <v>37</v>
      </c>
      <c r="N7" s="69">
        <v>21</v>
      </c>
      <c r="O7" s="70">
        <f>D7*P7</f>
        <v>9200</v>
      </c>
      <c r="P7" s="71">
        <v>4600</v>
      </c>
      <c r="Q7" s="162"/>
      <c r="R7" s="72">
        <f>D7*Q7</f>
        <v>0</v>
      </c>
      <c r="S7" s="73" t="str">
        <f t="shared" ref="S7" si="1">IF(ISNUMBER(Q7), IF(Q7&gt;P7,"NEVYHOVUJE","VYHOVUJE")," ")</f>
        <v xml:space="preserve"> </v>
      </c>
      <c r="T7" s="64"/>
      <c r="U7" s="64" t="s">
        <v>10</v>
      </c>
    </row>
    <row r="8" spans="2:21" ht="72.75" customHeight="1" thickBot="1" x14ac:dyDescent="0.3">
      <c r="B8" s="82">
        <v>2</v>
      </c>
      <c r="C8" s="119" t="s">
        <v>48</v>
      </c>
      <c r="D8" s="83">
        <v>3</v>
      </c>
      <c r="E8" s="84" t="s">
        <v>30</v>
      </c>
      <c r="F8" s="119" t="s">
        <v>50</v>
      </c>
      <c r="G8" s="171"/>
      <c r="H8" s="85" t="str">
        <f t="shared" si="0"/>
        <v>ANO</v>
      </c>
      <c r="I8" s="116" t="s">
        <v>29</v>
      </c>
      <c r="J8" s="116" t="s">
        <v>34</v>
      </c>
      <c r="K8" s="86"/>
      <c r="L8" s="116" t="s">
        <v>38</v>
      </c>
      <c r="M8" s="116" t="s">
        <v>39</v>
      </c>
      <c r="N8" s="87">
        <v>21</v>
      </c>
      <c r="O8" s="88">
        <f t="shared" ref="O8:O21" si="2">D8*P8</f>
        <v>12000</v>
      </c>
      <c r="P8" s="89">
        <v>4000</v>
      </c>
      <c r="Q8" s="163"/>
      <c r="R8" s="90">
        <f t="shared" ref="R8" si="3">D8*Q8</f>
        <v>0</v>
      </c>
      <c r="S8" s="91" t="str">
        <f t="shared" ref="S8" si="4">IF(ISNUMBER(Q8), IF(Q8&gt;P8,"NEVYHOVUJE","VYHOVUJE")," ")</f>
        <v xml:space="preserve"> </v>
      </c>
      <c r="T8" s="84"/>
      <c r="U8" s="84" t="s">
        <v>10</v>
      </c>
    </row>
    <row r="9" spans="2:21" ht="36" customHeight="1" x14ac:dyDescent="0.25">
      <c r="B9" s="74">
        <v>3</v>
      </c>
      <c r="C9" s="120" t="s">
        <v>51</v>
      </c>
      <c r="D9" s="75">
        <v>1</v>
      </c>
      <c r="E9" s="76" t="s">
        <v>30</v>
      </c>
      <c r="F9" s="120" t="s">
        <v>49</v>
      </c>
      <c r="G9" s="172"/>
      <c r="H9" s="77" t="str">
        <f t="shared" si="0"/>
        <v>ANO</v>
      </c>
      <c r="I9" s="126" t="s">
        <v>29</v>
      </c>
      <c r="J9" s="130" t="s">
        <v>32</v>
      </c>
      <c r="K9" s="126" t="s">
        <v>33</v>
      </c>
      <c r="L9" s="126" t="s">
        <v>40</v>
      </c>
      <c r="M9" s="126" t="s">
        <v>41</v>
      </c>
      <c r="N9" s="155">
        <v>21</v>
      </c>
      <c r="O9" s="78">
        <f t="shared" si="2"/>
        <v>3808</v>
      </c>
      <c r="P9" s="79">
        <v>3808</v>
      </c>
      <c r="Q9" s="164"/>
      <c r="R9" s="80">
        <f t="shared" ref="R9" si="5">D9*Q9</f>
        <v>0</v>
      </c>
      <c r="S9" s="81" t="str">
        <f t="shared" ref="S9" si="6">IF(ISNUMBER(Q9), IF(Q9&gt;P9,"NEVYHOVUJE","VYHOVUJE")," ")</f>
        <v xml:space="preserve"> </v>
      </c>
      <c r="T9" s="139"/>
      <c r="U9" s="138" t="s">
        <v>10</v>
      </c>
    </row>
    <row r="10" spans="2:21" ht="36" customHeight="1" x14ac:dyDescent="0.25">
      <c r="B10" s="42">
        <v>4</v>
      </c>
      <c r="C10" s="121" t="s">
        <v>52</v>
      </c>
      <c r="D10" s="43">
        <v>1</v>
      </c>
      <c r="E10" s="44" t="s">
        <v>30</v>
      </c>
      <c r="F10" s="121" t="s">
        <v>49</v>
      </c>
      <c r="G10" s="173"/>
      <c r="H10" s="45" t="str">
        <f t="shared" si="0"/>
        <v>ANO</v>
      </c>
      <c r="I10" s="127"/>
      <c r="J10" s="131"/>
      <c r="K10" s="135"/>
      <c r="L10" s="158"/>
      <c r="M10" s="158"/>
      <c r="N10" s="156"/>
      <c r="O10" s="46">
        <f t="shared" si="2"/>
        <v>3940</v>
      </c>
      <c r="P10" s="47">
        <v>3940</v>
      </c>
      <c r="Q10" s="165"/>
      <c r="R10" s="48">
        <f t="shared" ref="R10" si="7">D10*Q10</f>
        <v>0</v>
      </c>
      <c r="S10" s="49" t="str">
        <f t="shared" ref="S10" si="8">IF(ISNUMBER(Q10), IF(Q10&gt;P10,"NEVYHOVUJE","VYHOVUJE")," ")</f>
        <v xml:space="preserve"> </v>
      </c>
      <c r="T10" s="139"/>
      <c r="U10" s="139"/>
    </row>
    <row r="11" spans="2:21" ht="36" customHeight="1" thickBot="1" x14ac:dyDescent="0.3">
      <c r="B11" s="92">
        <v>5</v>
      </c>
      <c r="C11" s="122" t="s">
        <v>53</v>
      </c>
      <c r="D11" s="93">
        <v>1</v>
      </c>
      <c r="E11" s="94" t="s">
        <v>30</v>
      </c>
      <c r="F11" s="122" t="s">
        <v>49</v>
      </c>
      <c r="G11" s="174"/>
      <c r="H11" s="95" t="str">
        <f t="shared" si="0"/>
        <v>ANO</v>
      </c>
      <c r="I11" s="128"/>
      <c r="J11" s="132"/>
      <c r="K11" s="136"/>
      <c r="L11" s="159"/>
      <c r="M11" s="159"/>
      <c r="N11" s="157"/>
      <c r="O11" s="96">
        <f t="shared" si="2"/>
        <v>3940</v>
      </c>
      <c r="P11" s="97">
        <v>3940</v>
      </c>
      <c r="Q11" s="166"/>
      <c r="R11" s="98">
        <f t="shared" ref="R11" si="9">D11*Q11</f>
        <v>0</v>
      </c>
      <c r="S11" s="99" t="str">
        <f t="shared" ref="S11" si="10">IF(ISNUMBER(Q11), IF(Q11&gt;P11,"NEVYHOVUJE","VYHOVUJE")," ")</f>
        <v xml:space="preserve"> </v>
      </c>
      <c r="T11" s="139"/>
      <c r="U11" s="140"/>
    </row>
    <row r="12" spans="2:21" ht="36" customHeight="1" x14ac:dyDescent="0.25">
      <c r="B12" s="100">
        <v>6</v>
      </c>
      <c r="C12" s="123" t="s">
        <v>54</v>
      </c>
      <c r="D12" s="101">
        <v>2</v>
      </c>
      <c r="E12" s="102" t="s">
        <v>30</v>
      </c>
      <c r="F12" s="123" t="s">
        <v>59</v>
      </c>
      <c r="G12" s="175"/>
      <c r="H12" s="103" t="str">
        <f t="shared" si="0"/>
        <v>NE</v>
      </c>
      <c r="I12" s="126" t="s">
        <v>29</v>
      </c>
      <c r="J12" s="130" t="s">
        <v>34</v>
      </c>
      <c r="K12" s="134"/>
      <c r="L12" s="126" t="s">
        <v>42</v>
      </c>
      <c r="M12" s="126" t="s">
        <v>43</v>
      </c>
      <c r="N12" s="155">
        <v>21</v>
      </c>
      <c r="O12" s="104">
        <f t="shared" si="2"/>
        <v>3400</v>
      </c>
      <c r="P12" s="105">
        <v>1700</v>
      </c>
      <c r="Q12" s="167"/>
      <c r="R12" s="106">
        <f t="shared" ref="R12:R21" si="11">D12*Q12</f>
        <v>0</v>
      </c>
      <c r="S12" s="107" t="str">
        <f t="shared" ref="S12:S21" si="12">IF(ISNUMBER(Q12), IF(Q12&gt;P12,"NEVYHOVUJE","VYHOVUJE")," ")</f>
        <v xml:space="preserve"> </v>
      </c>
      <c r="T12" s="138"/>
      <c r="U12" s="138" t="s">
        <v>13</v>
      </c>
    </row>
    <row r="13" spans="2:21" ht="36" customHeight="1" x14ac:dyDescent="0.25">
      <c r="B13" s="42">
        <v>7</v>
      </c>
      <c r="C13" s="121" t="s">
        <v>56</v>
      </c>
      <c r="D13" s="43">
        <v>1</v>
      </c>
      <c r="E13" s="44" t="s">
        <v>30</v>
      </c>
      <c r="F13" s="121" t="s">
        <v>60</v>
      </c>
      <c r="G13" s="173"/>
      <c r="H13" s="45" t="str">
        <f t="shared" si="0"/>
        <v>ANO</v>
      </c>
      <c r="I13" s="127"/>
      <c r="J13" s="131"/>
      <c r="K13" s="135"/>
      <c r="L13" s="158"/>
      <c r="M13" s="158"/>
      <c r="N13" s="156"/>
      <c r="O13" s="46">
        <f t="shared" si="2"/>
        <v>2500</v>
      </c>
      <c r="P13" s="47">
        <v>2500</v>
      </c>
      <c r="Q13" s="165"/>
      <c r="R13" s="48">
        <f t="shared" si="11"/>
        <v>0</v>
      </c>
      <c r="S13" s="49" t="str">
        <f t="shared" si="12"/>
        <v xml:space="preserve"> </v>
      </c>
      <c r="T13" s="139"/>
      <c r="U13" s="139"/>
    </row>
    <row r="14" spans="2:21" ht="36" customHeight="1" x14ac:dyDescent="0.25">
      <c r="B14" s="42">
        <v>8</v>
      </c>
      <c r="C14" s="121" t="s">
        <v>57</v>
      </c>
      <c r="D14" s="43">
        <v>1</v>
      </c>
      <c r="E14" s="44" t="s">
        <v>30</v>
      </c>
      <c r="F14" s="121" t="s">
        <v>60</v>
      </c>
      <c r="G14" s="173"/>
      <c r="H14" s="45" t="str">
        <f t="shared" si="0"/>
        <v>ANO</v>
      </c>
      <c r="I14" s="127"/>
      <c r="J14" s="131"/>
      <c r="K14" s="135"/>
      <c r="L14" s="158"/>
      <c r="M14" s="158"/>
      <c r="N14" s="156"/>
      <c r="O14" s="46">
        <f t="shared" si="2"/>
        <v>2500</v>
      </c>
      <c r="P14" s="47">
        <v>2500</v>
      </c>
      <c r="Q14" s="165"/>
      <c r="R14" s="48">
        <f t="shared" si="11"/>
        <v>0</v>
      </c>
      <c r="S14" s="49" t="str">
        <f t="shared" si="12"/>
        <v xml:space="preserve"> </v>
      </c>
      <c r="T14" s="139"/>
      <c r="U14" s="139"/>
    </row>
    <row r="15" spans="2:21" ht="36" customHeight="1" x14ac:dyDescent="0.25">
      <c r="B15" s="42">
        <v>9</v>
      </c>
      <c r="C15" s="121" t="s">
        <v>58</v>
      </c>
      <c r="D15" s="43">
        <v>1</v>
      </c>
      <c r="E15" s="44" t="s">
        <v>30</v>
      </c>
      <c r="F15" s="121" t="s">
        <v>60</v>
      </c>
      <c r="G15" s="173"/>
      <c r="H15" s="45" t="str">
        <f t="shared" si="0"/>
        <v>ANO</v>
      </c>
      <c r="I15" s="127"/>
      <c r="J15" s="131"/>
      <c r="K15" s="135"/>
      <c r="L15" s="158"/>
      <c r="M15" s="158"/>
      <c r="N15" s="156"/>
      <c r="O15" s="46">
        <f t="shared" si="2"/>
        <v>2500</v>
      </c>
      <c r="P15" s="47">
        <v>2500</v>
      </c>
      <c r="Q15" s="165"/>
      <c r="R15" s="48">
        <f t="shared" si="11"/>
        <v>0</v>
      </c>
      <c r="S15" s="49" t="str">
        <f t="shared" si="12"/>
        <v xml:space="preserve"> </v>
      </c>
      <c r="T15" s="139"/>
      <c r="U15" s="139"/>
    </row>
    <row r="16" spans="2:21" ht="36" customHeight="1" thickBot="1" x14ac:dyDescent="0.3">
      <c r="B16" s="108">
        <v>10</v>
      </c>
      <c r="C16" s="124" t="s">
        <v>55</v>
      </c>
      <c r="D16" s="109">
        <v>2</v>
      </c>
      <c r="E16" s="110" t="s">
        <v>30</v>
      </c>
      <c r="F16" s="124" t="s">
        <v>61</v>
      </c>
      <c r="G16" s="176"/>
      <c r="H16" s="111" t="str">
        <f t="shared" si="0"/>
        <v>NE</v>
      </c>
      <c r="I16" s="128"/>
      <c r="J16" s="132"/>
      <c r="K16" s="136"/>
      <c r="L16" s="159"/>
      <c r="M16" s="159"/>
      <c r="N16" s="157"/>
      <c r="O16" s="112">
        <f t="shared" si="2"/>
        <v>3200</v>
      </c>
      <c r="P16" s="113">
        <v>1600</v>
      </c>
      <c r="Q16" s="168"/>
      <c r="R16" s="114">
        <f t="shared" si="11"/>
        <v>0</v>
      </c>
      <c r="S16" s="115" t="str">
        <f t="shared" si="12"/>
        <v xml:space="preserve"> </v>
      </c>
      <c r="T16" s="140"/>
      <c r="U16" s="140"/>
    </row>
    <row r="17" spans="2:21" ht="36" customHeight="1" x14ac:dyDescent="0.25">
      <c r="B17" s="74">
        <v>11</v>
      </c>
      <c r="C17" s="120" t="s">
        <v>62</v>
      </c>
      <c r="D17" s="75">
        <v>5</v>
      </c>
      <c r="E17" s="76" t="s">
        <v>30</v>
      </c>
      <c r="F17" s="120" t="s">
        <v>61</v>
      </c>
      <c r="G17" s="172"/>
      <c r="H17" s="77" t="str">
        <f t="shared" si="0"/>
        <v>ANO</v>
      </c>
      <c r="I17" s="126" t="s">
        <v>29</v>
      </c>
      <c r="J17" s="130" t="s">
        <v>34</v>
      </c>
      <c r="K17" s="134"/>
      <c r="L17" s="126" t="s">
        <v>44</v>
      </c>
      <c r="M17" s="126" t="s">
        <v>45</v>
      </c>
      <c r="N17" s="155">
        <v>21</v>
      </c>
      <c r="O17" s="78">
        <f t="shared" si="2"/>
        <v>11000</v>
      </c>
      <c r="P17" s="79">
        <v>2200</v>
      </c>
      <c r="Q17" s="164"/>
      <c r="R17" s="80">
        <f t="shared" si="11"/>
        <v>0</v>
      </c>
      <c r="S17" s="81" t="str">
        <f t="shared" si="12"/>
        <v xml:space="preserve"> </v>
      </c>
      <c r="T17" s="139"/>
      <c r="U17" s="138" t="s">
        <v>10</v>
      </c>
    </row>
    <row r="18" spans="2:21" ht="36" customHeight="1" x14ac:dyDescent="0.25">
      <c r="B18" s="42">
        <v>12</v>
      </c>
      <c r="C18" s="121" t="s">
        <v>63</v>
      </c>
      <c r="D18" s="43">
        <v>3</v>
      </c>
      <c r="E18" s="44" t="s">
        <v>30</v>
      </c>
      <c r="F18" s="121" t="s">
        <v>66</v>
      </c>
      <c r="G18" s="173"/>
      <c r="H18" s="45" t="str">
        <f t="shared" si="0"/>
        <v>ANO</v>
      </c>
      <c r="I18" s="127"/>
      <c r="J18" s="131"/>
      <c r="K18" s="135"/>
      <c r="L18" s="158"/>
      <c r="M18" s="158"/>
      <c r="N18" s="156"/>
      <c r="O18" s="46">
        <f t="shared" si="2"/>
        <v>10500</v>
      </c>
      <c r="P18" s="47">
        <v>3500</v>
      </c>
      <c r="Q18" s="165"/>
      <c r="R18" s="48">
        <f t="shared" si="11"/>
        <v>0</v>
      </c>
      <c r="S18" s="49" t="str">
        <f t="shared" si="12"/>
        <v xml:space="preserve"> </v>
      </c>
      <c r="T18" s="139"/>
      <c r="U18" s="139"/>
    </row>
    <row r="19" spans="2:21" ht="36" customHeight="1" x14ac:dyDescent="0.25">
      <c r="B19" s="42">
        <v>13</v>
      </c>
      <c r="C19" s="121" t="s">
        <v>64</v>
      </c>
      <c r="D19" s="43">
        <v>2</v>
      </c>
      <c r="E19" s="44" t="s">
        <v>30</v>
      </c>
      <c r="F19" s="121" t="s">
        <v>66</v>
      </c>
      <c r="G19" s="173"/>
      <c r="H19" s="45" t="str">
        <f t="shared" si="0"/>
        <v>ANO</v>
      </c>
      <c r="I19" s="127"/>
      <c r="J19" s="131"/>
      <c r="K19" s="135"/>
      <c r="L19" s="158"/>
      <c r="M19" s="158"/>
      <c r="N19" s="156"/>
      <c r="O19" s="46">
        <f t="shared" si="2"/>
        <v>7000</v>
      </c>
      <c r="P19" s="47">
        <v>3500</v>
      </c>
      <c r="Q19" s="165"/>
      <c r="R19" s="48">
        <f t="shared" si="11"/>
        <v>0</v>
      </c>
      <c r="S19" s="49" t="str">
        <f t="shared" si="12"/>
        <v xml:space="preserve"> </v>
      </c>
      <c r="T19" s="139"/>
      <c r="U19" s="139"/>
    </row>
    <row r="20" spans="2:21" ht="36" customHeight="1" x14ac:dyDescent="0.25">
      <c r="B20" s="42">
        <v>14</v>
      </c>
      <c r="C20" s="121" t="s">
        <v>65</v>
      </c>
      <c r="D20" s="43">
        <v>2</v>
      </c>
      <c r="E20" s="44" t="s">
        <v>30</v>
      </c>
      <c r="F20" s="121" t="s">
        <v>66</v>
      </c>
      <c r="G20" s="173"/>
      <c r="H20" s="45" t="str">
        <f t="shared" si="0"/>
        <v>ANO</v>
      </c>
      <c r="I20" s="127"/>
      <c r="J20" s="131"/>
      <c r="K20" s="135"/>
      <c r="L20" s="158"/>
      <c r="M20" s="158"/>
      <c r="N20" s="156"/>
      <c r="O20" s="46">
        <f t="shared" si="2"/>
        <v>7000</v>
      </c>
      <c r="P20" s="47">
        <v>3500</v>
      </c>
      <c r="Q20" s="165"/>
      <c r="R20" s="48">
        <f t="shared" si="11"/>
        <v>0</v>
      </c>
      <c r="S20" s="49" t="str">
        <f t="shared" si="12"/>
        <v xml:space="preserve"> </v>
      </c>
      <c r="T20" s="139"/>
      <c r="U20" s="139"/>
    </row>
    <row r="21" spans="2:21" ht="36" customHeight="1" thickBot="1" x14ac:dyDescent="0.3">
      <c r="B21" s="51">
        <v>15</v>
      </c>
      <c r="C21" s="59" t="s">
        <v>31</v>
      </c>
      <c r="D21" s="52">
        <v>5</v>
      </c>
      <c r="E21" s="53" t="s">
        <v>30</v>
      </c>
      <c r="F21" s="125" t="s">
        <v>67</v>
      </c>
      <c r="G21" s="177"/>
      <c r="H21" s="54" t="str">
        <f t="shared" si="0"/>
        <v>NE</v>
      </c>
      <c r="I21" s="129"/>
      <c r="J21" s="133"/>
      <c r="K21" s="137"/>
      <c r="L21" s="160"/>
      <c r="M21" s="160"/>
      <c r="N21" s="161"/>
      <c r="O21" s="55">
        <f t="shared" si="2"/>
        <v>3000</v>
      </c>
      <c r="P21" s="56">
        <v>600</v>
      </c>
      <c r="Q21" s="169"/>
      <c r="R21" s="57">
        <f t="shared" si="11"/>
        <v>0</v>
      </c>
      <c r="S21" s="58" t="str">
        <f t="shared" si="12"/>
        <v xml:space="preserve"> </v>
      </c>
      <c r="T21" s="141"/>
      <c r="U21" s="141"/>
    </row>
    <row r="22" spans="2:21" ht="16.5" thickTop="1" thickBot="1" x14ac:dyDescent="0.3">
      <c r="C22"/>
      <c r="D22"/>
      <c r="E22"/>
      <c r="F22"/>
      <c r="G22"/>
      <c r="H22"/>
      <c r="I22"/>
      <c r="J22"/>
      <c r="N22"/>
      <c r="O22"/>
      <c r="R22" s="41"/>
    </row>
    <row r="23" spans="2:21" ht="60.75" customHeight="1" thickTop="1" thickBot="1" x14ac:dyDescent="0.3">
      <c r="B23" s="149" t="s">
        <v>15</v>
      </c>
      <c r="C23" s="150"/>
      <c r="D23" s="150"/>
      <c r="E23" s="150"/>
      <c r="F23" s="150"/>
      <c r="G23" s="150"/>
      <c r="H23" s="60"/>
      <c r="I23" s="25"/>
      <c r="J23" s="25"/>
      <c r="K23" s="25"/>
      <c r="L23" s="11"/>
      <c r="M23" s="11"/>
      <c r="N23" s="26"/>
      <c r="O23" s="26"/>
      <c r="P23" s="27" t="s">
        <v>11</v>
      </c>
      <c r="Q23" s="151" t="s">
        <v>12</v>
      </c>
      <c r="R23" s="152"/>
      <c r="S23" s="153"/>
      <c r="T23" s="20"/>
      <c r="U23" s="28"/>
    </row>
    <row r="24" spans="2:21" ht="33.75" customHeight="1" thickTop="1" thickBot="1" x14ac:dyDescent="0.3">
      <c r="B24" s="144" t="s">
        <v>16</v>
      </c>
      <c r="C24" s="145"/>
      <c r="D24" s="145"/>
      <c r="E24" s="145"/>
      <c r="F24" s="145"/>
      <c r="G24" s="145"/>
      <c r="H24" s="34"/>
      <c r="I24" s="29"/>
      <c r="L24" s="9"/>
      <c r="M24" s="9"/>
      <c r="N24" s="30"/>
      <c r="O24" s="30"/>
      <c r="P24" s="31">
        <f>SUM(O7:O21)</f>
        <v>85488</v>
      </c>
      <c r="Q24" s="146">
        <f>SUM(R7:R21)</f>
        <v>0</v>
      </c>
      <c r="R24" s="147"/>
      <c r="S24" s="148"/>
    </row>
    <row r="25" spans="2:21" ht="14.25" customHeight="1" thickTop="1" x14ac:dyDescent="0.25"/>
    <row r="26" spans="2:21" ht="14.25" customHeight="1" x14ac:dyDescent="0.25">
      <c r="B26" s="37"/>
    </row>
    <row r="27" spans="2:21" ht="14.25" customHeight="1" x14ac:dyDescent="0.25">
      <c r="B27" s="38"/>
      <c r="C27" s="37"/>
    </row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</sheetData>
  <sheetProtection algorithmName="SHA-512" hashValue="Uwckupiw7FOROWhOpIHtUzsi3LU3fLT4U0SO+/ryUHfbS9znN5WzeH16Rtr5GqB4hh+LbcQqL9E60scLSzoksQ==" saltValue="riP5o9A667+MjDg/uRDYnw==" spinCount="100000" sheet="1" objects="1" scenarios="1"/>
  <mergeCells count="30">
    <mergeCell ref="K9:K11"/>
    <mergeCell ref="T9:T11"/>
    <mergeCell ref="B1:C1"/>
    <mergeCell ref="B24:G24"/>
    <mergeCell ref="Q24:S24"/>
    <mergeCell ref="B23:G23"/>
    <mergeCell ref="Q23:S23"/>
    <mergeCell ref="G3:N3"/>
    <mergeCell ref="N9:N11"/>
    <mergeCell ref="M9:M11"/>
    <mergeCell ref="L9:L11"/>
    <mergeCell ref="M12:M16"/>
    <mergeCell ref="N12:N16"/>
    <mergeCell ref="L12:L16"/>
    <mergeCell ref="L17:L21"/>
    <mergeCell ref="U9:U11"/>
    <mergeCell ref="U12:U16"/>
    <mergeCell ref="U17:U21"/>
    <mergeCell ref="K12:K16"/>
    <mergeCell ref="K17:K21"/>
    <mergeCell ref="T12:T16"/>
    <mergeCell ref="T17:T21"/>
    <mergeCell ref="M17:M21"/>
    <mergeCell ref="N17:N21"/>
    <mergeCell ref="I9:I11"/>
    <mergeCell ref="I12:I16"/>
    <mergeCell ref="I17:I21"/>
    <mergeCell ref="J9:J11"/>
    <mergeCell ref="J12:J16"/>
    <mergeCell ref="J17:J21"/>
  </mergeCells>
  <conditionalFormatting sqref="B7:B21">
    <cfRule type="containsBlanks" dxfId="12" priority="61">
      <formula>LEN(TRIM(B7))=0</formula>
    </cfRule>
  </conditionalFormatting>
  <conditionalFormatting sqref="B7:B21">
    <cfRule type="cellIs" dxfId="11" priority="56" operator="greaterThanOrEqual">
      <formula>1</formula>
    </cfRule>
  </conditionalFormatting>
  <conditionalFormatting sqref="S7:S21">
    <cfRule type="cellIs" dxfId="10" priority="53" operator="equal">
      <formula>"VYHOVUJE"</formula>
    </cfRule>
  </conditionalFormatting>
  <conditionalFormatting sqref="S7:S21">
    <cfRule type="cellIs" dxfId="9" priority="52" operator="equal">
      <formula>"NEVYHOVUJE"</formula>
    </cfRule>
  </conditionalFormatting>
  <conditionalFormatting sqref="G7:G21 Q7:Q21">
    <cfRule type="containsBlanks" dxfId="8" priority="33">
      <formula>LEN(TRIM(G7))=0</formula>
    </cfRule>
  </conditionalFormatting>
  <conditionalFormatting sqref="G7:G21 Q7:Q21">
    <cfRule type="notContainsBlanks" dxfId="7" priority="31">
      <formula>LEN(TRIM(G7))&gt;0</formula>
    </cfRule>
  </conditionalFormatting>
  <conditionalFormatting sqref="G7:G21 Q7:Q21">
    <cfRule type="notContainsBlanks" dxfId="6" priority="30">
      <formula>LEN(TRIM(G7))&gt;0</formula>
    </cfRule>
  </conditionalFormatting>
  <conditionalFormatting sqref="G7:G21">
    <cfRule type="notContainsBlanks" dxfId="5" priority="29">
      <formula>LEN(TRIM(G7))&gt;0</formula>
    </cfRule>
  </conditionalFormatting>
  <conditionalFormatting sqref="H7:H21">
    <cfRule type="containsBlanks" dxfId="4" priority="7">
      <formula>LEN(TRIM(H7))=0</formula>
    </cfRule>
  </conditionalFormatting>
  <conditionalFormatting sqref="H7:H21">
    <cfRule type="notContainsBlanks" dxfId="3" priority="8">
      <formula>LEN(TRIM(H7))&gt;0</formula>
    </cfRule>
  </conditionalFormatting>
  <conditionalFormatting sqref="H7:H21">
    <cfRule type="containsText" dxfId="2" priority="6" operator="containsText" text="ANO">
      <formula>NOT(ISERROR(SEARCH("ANO",H7)))</formula>
    </cfRule>
  </conditionalFormatting>
  <conditionalFormatting sqref="D7">
    <cfRule type="containsBlanks" dxfId="1" priority="3">
      <formula>LEN(TRIM(D7))=0</formula>
    </cfRule>
  </conditionalFormatting>
  <conditionalFormatting sqref="D8:D21">
    <cfRule type="containsBlanks" dxfId="0" priority="2">
      <formula>LEN(TRIM(D8))=0</formula>
    </cfRule>
  </conditionalFormatting>
  <dataValidations count="2">
    <dataValidation type="list" showInputMessage="1" showErrorMessage="1" sqref="J7 H7:H21" xr:uid="{00000000-0002-0000-0000-000001000000}">
      <formula1>"ANO,NE"</formula1>
    </dataValidation>
    <dataValidation type="list" showInputMessage="1" showErrorMessage="1" sqref="E7:E21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2023-01-18T08:30:34Z</cp:lastPrinted>
  <dcterms:created xsi:type="dcterms:W3CDTF">2014-03-05T12:43:32Z</dcterms:created>
  <dcterms:modified xsi:type="dcterms:W3CDTF">2023-02-21T13:07:20Z</dcterms:modified>
</cp:coreProperties>
</file>